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2" sheetId="1" r:id="rId1"/>
    <sheet name="прил.3" sheetId="2" r:id="rId2"/>
  </sheets>
  <definedNames>
    <definedName name="_xlnm.Print_Titles" localSheetId="0">'прил.2'!$7:$8</definedName>
    <definedName name="_xlnm.Print_Titles" localSheetId="1">'прил.3'!$6:$7</definedName>
    <definedName name="_xlnm.Print_Area" localSheetId="0">'прил.2'!$A$1:$E$28</definedName>
    <definedName name="_xlnm.Print_Area" localSheetId="1">'прил.3'!$A$1:$E$20</definedName>
  </definedNames>
  <calcPr fullCalcOnLoad="1"/>
</workbook>
</file>

<file path=xl/comments1.xml><?xml version="1.0" encoding="utf-8"?>
<comments xmlns="http://schemas.openxmlformats.org/spreadsheetml/2006/main">
  <authors>
    <author>Колаева</author>
  </authors>
  <commentList>
    <comment ref="A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<sst xmlns="http://schemas.openxmlformats.org/spreadsheetml/2006/main" count="54" uniqueCount="46">
  <si>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</si>
  <si>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</si>
  <si>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</si>
  <si>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</si>
  <si>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за 2012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</si>
  <si>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</si>
  <si>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</si>
  <si>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</si>
  <si>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</si>
  <si>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</si>
  <si>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</si>
  <si>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</si>
  <si>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</si>
  <si>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</si>
  <si>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</si>
  <si>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</si>
  <si>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</si>
  <si>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</si>
  <si>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</si>
  <si>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</si>
  <si>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</si>
  <si>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</si>
  <si>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</si>
  <si>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</si>
  <si>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</si>
  <si>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</si>
  <si>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</si>
  <si>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</si>
  <si>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</si>
  <si>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</si>
  <si>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</si>
  <si>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</si>
  <si>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</si>
  <si>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</si>
  <si>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</si>
  <si>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</si>
  <si>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</si>
  <si>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к Отчету об исполнении бюджета</t>
  </si>
  <si>
    <t>муниципального образования сельское поселение Зареченск</t>
  </si>
  <si>
    <t>Кандалакшского района</t>
  </si>
  <si>
    <t xml:space="preserve">к Отчету об исполнении бюджета </t>
  </si>
  <si>
    <t>Наименование разделов</t>
  </si>
  <si>
    <t>Наименование доходов</t>
  </si>
  <si>
    <t xml:space="preserve">                                                                     ИСПОЛНЕНИЕ БЮДЖЕТА СЕЛЬСКОГО ПОСЕЛЕНИЯ ЗАРЕЧЕНСК ПО РАСХОДАМ</t>
  </si>
  <si>
    <t xml:space="preserve">                                 ИСПОЛНЕНИЕ БЮДЖЕТА СЕЛЬСКОГО ПОСЕЛЕНИЯ ЗАРЕЧЕНСК ПО ДОХОДАМ </t>
  </si>
  <si>
    <t xml:space="preserve">                                                                               за 2012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</si>
</sst>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166" fontId="4" fillId="18" borderId="10" xfId="0" applyNumberFormat="1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3" fillId="19" borderId="0" xfId="0" applyFont="1" applyFill="1" applyAlignment="1">
      <alignment/>
    </xf>
    <xf numFmtId="14" fontId="4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23" fillId="18" borderId="0" xfId="0" applyFont="1" applyFill="1" applyAlignment="1">
      <alignment horizontal="right" vertical="top" wrapText="1"/>
    </xf>
    <xf numFmtId="0" fontId="23" fillId="18" borderId="0" xfId="0" applyFont="1" applyFill="1" applyAlignment="1">
      <alignment horizontal="right" vertical="top"/>
    </xf>
    <xf numFmtId="0" fontId="24" fillId="18" borderId="0" xfId="0" applyFont="1" applyFill="1" applyAlignment="1">
      <alignment horizontal="right" vertical="top" wrapText="1"/>
    </xf>
    <xf numFmtId="0" fontId="2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15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 shrinkToFit="1"/>
    </xf>
    <xf numFmtId="169" fontId="4" fillId="0" borderId="10" xfId="0" applyNumberFormat="1" applyFont="1" applyFill="1" applyBorder="1" applyAlignment="1">
      <alignment horizontal="center" vertical="top" shrinkToFi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6" fontId="4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horizontal="center" vertical="top" shrinkToFit="1"/>
    </xf>
    <xf numFmtId="169" fontId="3" fillId="0" borderId="10" xfId="0" applyNumberFormat="1" applyFont="1" applyFill="1" applyBorder="1" applyAlignment="1">
      <alignment horizontal="center" vertical="top" shrinkToFit="1"/>
    </xf>
    <xf numFmtId="166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shrinkToFit="1"/>
    </xf>
    <xf numFmtId="169" fontId="4" fillId="0" borderId="10" xfId="0" applyNumberFormat="1" applyFont="1" applyFill="1" applyBorder="1" applyAlignment="1">
      <alignment horizontal="center" vertical="center" shrinkToFit="1"/>
    </xf>
    <xf numFmtId="166" fontId="0" fillId="0" borderId="10" xfId="0" applyNumberFormat="1" applyFont="1" applyBorder="1" applyAlignment="1">
      <alignment horizontal="center" vertical="center"/>
    </xf>
    <xf numFmtId="166" fontId="0" fillId="15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shrinkToFit="1"/>
    </xf>
    <xf numFmtId="169" fontId="3" fillId="0" borderId="1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top" wrapText="1"/>
    </xf>
    <xf numFmtId="166" fontId="3" fillId="18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SheetLayoutView="100" workbookViewId="0" topLeftCell="A1">
      <selection activeCell="A20" sqref="A20"/>
    </sheetView>
  </sheetViews>
  <sheetFormatPr defaultColWidth="9.00390625" defaultRowHeight="12.75"/>
  <cols>
    <col min="1" max="1" width="69.625" style="2" customWidth="1"/>
    <col min="2" max="2" width="12.75390625" style="10" customWidth="1"/>
    <col min="3" max="3" width="14.25390625" style="10" customWidth="1"/>
    <col min="4" max="4" width="10.25390625" style="10" customWidth="1"/>
    <col min="5" max="5" width="11.25390625" style="5" customWidth="1"/>
    <col min="6" max="16384" width="9.125" style="2" customWidth="1"/>
  </cols>
  <sheetData>
    <row r="1" spans="1:4" ht="12.75">
      <c r="A1" s="18"/>
      <c r="B1" s="18"/>
      <c r="C1" s="19"/>
      <c r="D1" s="19" t="s">
        <v>37</v>
      </c>
    </row>
    <row r="2" spans="1:4" ht="12.75">
      <c r="A2" s="18"/>
      <c r="B2" s="18"/>
      <c r="C2" s="19"/>
      <c r="D2" s="19" t="s">
        <v>38</v>
      </c>
    </row>
    <row r="3" spans="1:4" ht="12.75">
      <c r="A3" s="20"/>
      <c r="B3" s="20"/>
      <c r="C3" s="20"/>
      <c r="D3" s="19" t="s">
        <v>39</v>
      </c>
    </row>
    <row r="4" spans="1:5" ht="12.75">
      <c r="A4" s="61"/>
      <c r="B4" s="61"/>
      <c r="E4" s="15"/>
    </row>
    <row r="5" spans="1:5" ht="12.75">
      <c r="A5" s="31" t="s">
        <v>44</v>
      </c>
      <c r="E5" s="15"/>
    </row>
    <row r="6" spans="1:5" ht="12.75">
      <c r="A6" s="62" t="s">
        <v>45</v>
      </c>
      <c r="B6" s="62"/>
      <c r="C6" s="62"/>
      <c r="D6" s="62"/>
      <c r="E6" s="62"/>
    </row>
    <row r="7" spans="1:23" s="1" customFormat="1" ht="27.75" customHeight="1">
      <c r="A7" s="59" t="s">
        <v>42</v>
      </c>
      <c r="B7" s="60" t="s">
        <v>15</v>
      </c>
      <c r="C7" s="60" t="s">
        <v>16</v>
      </c>
      <c r="D7" s="59" t="s">
        <v>33</v>
      </c>
      <c r="E7" s="5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5" s="4" customFormat="1" ht="25.5">
      <c r="A8" s="59"/>
      <c r="B8" s="60"/>
      <c r="C8" s="60"/>
      <c r="D8" s="11" t="s">
        <v>14</v>
      </c>
      <c r="E8" s="9" t="s">
        <v>32</v>
      </c>
    </row>
    <row r="9" spans="1:6" ht="12.75">
      <c r="A9" s="32" t="s">
        <v>3</v>
      </c>
      <c r="B9" s="33">
        <v>1835.6</v>
      </c>
      <c r="C9" s="33">
        <v>2126.9</v>
      </c>
      <c r="D9" s="34">
        <f>B9-C9</f>
        <v>-291.3000000000002</v>
      </c>
      <c r="E9" s="35">
        <f>IF(B9&gt;0,C9/B9,"х")</f>
        <v>1.158694704728699</v>
      </c>
      <c r="F9" s="2">
        <v>1000</v>
      </c>
    </row>
    <row r="10" spans="1:5" ht="12.75">
      <c r="A10" s="32" t="s">
        <v>17</v>
      </c>
      <c r="B10" s="33">
        <f>B11</f>
        <v>570.8</v>
      </c>
      <c r="C10" s="33">
        <f>C11</f>
        <v>621.8</v>
      </c>
      <c r="D10" s="34">
        <f aca="true" t="shared" si="0" ref="D10:D23">B10-C10</f>
        <v>-51</v>
      </c>
      <c r="E10" s="35">
        <f aca="true" t="shared" si="1" ref="E10:E22">IF(B10&gt;0,C10/B10,"х")</f>
        <v>1.0893482831114225</v>
      </c>
    </row>
    <row r="11" spans="1:5" ht="12.75">
      <c r="A11" s="32" t="s">
        <v>18</v>
      </c>
      <c r="B11" s="33">
        <v>570.8</v>
      </c>
      <c r="C11" s="33">
        <v>621.8</v>
      </c>
      <c r="D11" s="34">
        <f t="shared" si="0"/>
        <v>-51</v>
      </c>
      <c r="E11" s="35">
        <f t="shared" si="1"/>
        <v>1.0893482831114225</v>
      </c>
    </row>
    <row r="12" spans="1:5" ht="12.75">
      <c r="A12" s="32" t="s">
        <v>19</v>
      </c>
      <c r="B12" s="33">
        <f>B13+B14</f>
        <v>40.2</v>
      </c>
      <c r="C12" s="33">
        <f>C13+C14</f>
        <v>45.1</v>
      </c>
      <c r="D12" s="34">
        <f t="shared" si="0"/>
        <v>-4.899999999999999</v>
      </c>
      <c r="E12" s="35">
        <f t="shared" si="1"/>
        <v>1.1218905472636815</v>
      </c>
    </row>
    <row r="13" spans="1:5" ht="12.75">
      <c r="A13" s="32" t="s">
        <v>20</v>
      </c>
      <c r="B13" s="33">
        <v>5.1</v>
      </c>
      <c r="C13" s="33">
        <v>5.2</v>
      </c>
      <c r="D13" s="34">
        <f t="shared" si="0"/>
        <v>-0.10000000000000053</v>
      </c>
      <c r="E13" s="35">
        <f t="shared" si="1"/>
        <v>1.019607843137255</v>
      </c>
    </row>
    <row r="14" spans="1:5" ht="12.75">
      <c r="A14" s="32" t="s">
        <v>21</v>
      </c>
      <c r="B14" s="33">
        <v>35.1</v>
      </c>
      <c r="C14" s="33">
        <v>39.9</v>
      </c>
      <c r="D14" s="34">
        <f t="shared" si="0"/>
        <v>-4.799999999999997</v>
      </c>
      <c r="E14" s="35">
        <f t="shared" si="1"/>
        <v>1.1367521367521367</v>
      </c>
    </row>
    <row r="15" spans="1:5" ht="25.5" customHeight="1">
      <c r="A15" s="36" t="s">
        <v>22</v>
      </c>
      <c r="B15" s="33">
        <v>1215.7</v>
      </c>
      <c r="C15" s="33">
        <v>1448.8</v>
      </c>
      <c r="D15" s="34">
        <f t="shared" si="0"/>
        <v>-233.0999999999999</v>
      </c>
      <c r="E15" s="35">
        <f t="shared" si="1"/>
        <v>1.1917413835650241</v>
      </c>
    </row>
    <row r="16" spans="1:5" ht="25.5" customHeight="1">
      <c r="A16" s="37" t="s">
        <v>1</v>
      </c>
      <c r="B16" s="33">
        <v>7.9</v>
      </c>
      <c r="C16" s="33">
        <v>7.9</v>
      </c>
      <c r="D16" s="34">
        <f t="shared" si="0"/>
        <v>0</v>
      </c>
      <c r="E16" s="35">
        <f t="shared" si="1"/>
        <v>1</v>
      </c>
    </row>
    <row r="17" spans="1:5" ht="14.25" customHeight="1">
      <c r="A17" s="32" t="s">
        <v>0</v>
      </c>
      <c r="B17" s="33">
        <v>1</v>
      </c>
      <c r="C17" s="33">
        <v>1</v>
      </c>
      <c r="D17" s="34">
        <f>B17-C17</f>
        <v>0</v>
      </c>
      <c r="E17" s="35">
        <f>IF(B17&gt;0,C17/B17,"х")</f>
        <v>1</v>
      </c>
    </row>
    <row r="18" spans="1:5" ht="13.5" customHeight="1">
      <c r="A18" s="32" t="s">
        <v>2</v>
      </c>
      <c r="B18" s="33">
        <v>0</v>
      </c>
      <c r="C18" s="33">
        <v>2.3</v>
      </c>
      <c r="D18" s="34">
        <f>B18-C18</f>
        <v>-2.3</v>
      </c>
      <c r="E18" s="35" t="str">
        <f>IF(B18&gt;0,C18/B18,"х")</f>
        <v>х</v>
      </c>
    </row>
    <row r="19" spans="1:5" ht="12.75">
      <c r="A19" s="32" t="s">
        <v>23</v>
      </c>
      <c r="B19" s="33">
        <f>B20</f>
        <v>22167.500000000004</v>
      </c>
      <c r="C19" s="33">
        <f>C20+C25</f>
        <v>21046.200000000004</v>
      </c>
      <c r="D19" s="34">
        <f t="shared" si="0"/>
        <v>1121.2999999999993</v>
      </c>
      <c r="E19" s="35">
        <f t="shared" si="1"/>
        <v>0.9494169392128116</v>
      </c>
    </row>
    <row r="20" spans="1:5" ht="27.75" customHeight="1">
      <c r="A20" s="32" t="s">
        <v>24</v>
      </c>
      <c r="B20" s="33">
        <f>B21+B22+B23+B24</f>
        <v>22167.500000000004</v>
      </c>
      <c r="C20" s="33">
        <f>C21+C22+C23+C24</f>
        <v>22073.800000000003</v>
      </c>
      <c r="D20" s="34">
        <f>B20-C20</f>
        <v>93.70000000000073</v>
      </c>
      <c r="E20" s="35">
        <f t="shared" si="1"/>
        <v>0.9957730912371715</v>
      </c>
    </row>
    <row r="21" spans="1:5" ht="25.5">
      <c r="A21" s="32" t="s">
        <v>25</v>
      </c>
      <c r="B21" s="33">
        <v>9956.2</v>
      </c>
      <c r="C21" s="33">
        <v>9956.2</v>
      </c>
      <c r="D21" s="34">
        <f>B21-C21</f>
        <v>0</v>
      </c>
      <c r="E21" s="35">
        <f t="shared" si="1"/>
        <v>1</v>
      </c>
    </row>
    <row r="22" spans="1:5" ht="25.5">
      <c r="A22" s="32" t="s">
        <v>26</v>
      </c>
      <c r="B22" s="33">
        <v>11985</v>
      </c>
      <c r="C22" s="33">
        <v>11891.3</v>
      </c>
      <c r="D22" s="34">
        <f t="shared" si="0"/>
        <v>93.70000000000073</v>
      </c>
      <c r="E22" s="35">
        <f t="shared" si="1"/>
        <v>0.9921818940342094</v>
      </c>
    </row>
    <row r="23" spans="1:5" ht="25.5">
      <c r="A23" s="32" t="s">
        <v>36</v>
      </c>
      <c r="B23" s="33">
        <v>110.4</v>
      </c>
      <c r="C23" s="33">
        <v>110.4</v>
      </c>
      <c r="D23" s="34">
        <f t="shared" si="0"/>
        <v>0</v>
      </c>
      <c r="E23" s="35">
        <f>IF(B23&gt;0,C23/B23,"х")</f>
        <v>1</v>
      </c>
    </row>
    <row r="24" spans="1:5" ht="12.75">
      <c r="A24" s="32" t="s">
        <v>27</v>
      </c>
      <c r="B24" s="33">
        <v>115.9</v>
      </c>
      <c r="C24" s="33">
        <v>115.9</v>
      </c>
      <c r="D24" s="34">
        <f>B24-C24</f>
        <v>0</v>
      </c>
      <c r="E24" s="35">
        <f>IF(B24&gt;0,C24/B24,"х")</f>
        <v>1</v>
      </c>
    </row>
    <row r="25" spans="1:5" ht="27" customHeight="1">
      <c r="A25" s="32" t="s">
        <v>34</v>
      </c>
      <c r="B25" s="33">
        <f>B26</f>
        <v>0</v>
      </c>
      <c r="C25" s="33">
        <f>C26</f>
        <v>-1027.6</v>
      </c>
      <c r="D25" s="38">
        <f>B25-C25</f>
        <v>1027.6</v>
      </c>
      <c r="E25" s="35" t="str">
        <f>IF(B25&gt;0,C25/B25,"х")</f>
        <v>х</v>
      </c>
    </row>
    <row r="26" spans="1:5" ht="27" customHeight="1">
      <c r="A26" s="32" t="s">
        <v>35</v>
      </c>
      <c r="B26" s="33">
        <v>0</v>
      </c>
      <c r="C26" s="33">
        <v>-1027.6</v>
      </c>
      <c r="D26" s="38">
        <f>B26-C26</f>
        <v>1027.6</v>
      </c>
      <c r="E26" s="35" t="str">
        <f>IF(B26&gt;0,C26/B26,"х")</f>
        <v>х</v>
      </c>
    </row>
    <row r="27" spans="1:5" s="12" customFormat="1" ht="12.75">
      <c r="A27" s="39" t="s">
        <v>30</v>
      </c>
      <c r="B27" s="42">
        <v>24003.1</v>
      </c>
      <c r="C27" s="42">
        <v>23173.1</v>
      </c>
      <c r="D27" s="40">
        <f>B27-C27</f>
        <v>830</v>
      </c>
      <c r="E27" s="41">
        <f>IF(B27&gt;0,C27/B27,"х")</f>
        <v>0.9654211331036407</v>
      </c>
    </row>
  </sheetData>
  <sheetProtection/>
  <mergeCells count="6">
    <mergeCell ref="A4:B4"/>
    <mergeCell ref="A6:E6"/>
    <mergeCell ref="D7:E7"/>
    <mergeCell ref="B7:B8"/>
    <mergeCell ref="C7:C8"/>
    <mergeCell ref="A7:A8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A1" sqref="A1:IV1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6"/>
      <c r="B1" s="16"/>
      <c r="C1" s="16"/>
      <c r="D1" s="17"/>
      <c r="E1" s="17" t="s">
        <v>40</v>
      </c>
    </row>
    <row r="2" spans="1:5" ht="12.75">
      <c r="A2" s="16"/>
      <c r="B2" s="16"/>
      <c r="C2" s="16"/>
      <c r="D2" s="16"/>
      <c r="E2" s="17" t="s">
        <v>38</v>
      </c>
    </row>
    <row r="3" spans="1:5" ht="12.75">
      <c r="A3" s="16"/>
      <c r="B3" s="16"/>
      <c r="C3" s="16"/>
      <c r="D3" s="16"/>
      <c r="E3" s="17" t="s">
        <v>39</v>
      </c>
    </row>
    <row r="4" spans="1:5" ht="12.75">
      <c r="A4" s="30" t="s">
        <v>43</v>
      </c>
      <c r="B4" s="21"/>
      <c r="C4" s="21"/>
      <c r="D4" s="21"/>
      <c r="E4" s="21"/>
    </row>
    <row r="5" spans="1:5" ht="12.75">
      <c r="A5" s="65" t="s">
        <v>4</v>
      </c>
      <c r="B5" s="65"/>
      <c r="C5" s="65"/>
      <c r="D5" s="65"/>
      <c r="E5" s="65"/>
    </row>
    <row r="6" spans="1:5" ht="26.25" customHeight="1">
      <c r="A6" s="63" t="s">
        <v>41</v>
      </c>
      <c r="B6" s="63" t="s">
        <v>15</v>
      </c>
      <c r="C6" s="63" t="s">
        <v>16</v>
      </c>
      <c r="D6" s="66" t="s">
        <v>33</v>
      </c>
      <c r="E6" s="67"/>
    </row>
    <row r="7" spans="1:5" ht="12.75">
      <c r="A7" s="64"/>
      <c r="B7" s="64"/>
      <c r="C7" s="64"/>
      <c r="D7" s="22" t="s">
        <v>14</v>
      </c>
      <c r="E7" s="23" t="s">
        <v>32</v>
      </c>
    </row>
    <row r="8" spans="1:5" ht="12.75" outlineLevel="1">
      <c r="A8" s="24" t="s">
        <v>5</v>
      </c>
      <c r="B8" s="48">
        <v>4204.3</v>
      </c>
      <c r="C8" s="49">
        <v>4197.4</v>
      </c>
      <c r="D8" s="49">
        <f aca="true" t="shared" si="0" ref="D8:D17">B8-C8</f>
        <v>6.900000000000546</v>
      </c>
      <c r="E8" s="50">
        <f aca="true" t="shared" si="1" ref="E8:E17">C8*100/B8/100</f>
        <v>0.9983588231096732</v>
      </c>
    </row>
    <row r="9" spans="1:5" ht="12.75" outlineLevel="4">
      <c r="A9" s="25" t="s">
        <v>6</v>
      </c>
      <c r="B9" s="51">
        <v>110.4</v>
      </c>
      <c r="C9" s="49">
        <v>110.4</v>
      </c>
      <c r="D9" s="49">
        <f t="shared" si="0"/>
        <v>0</v>
      </c>
      <c r="E9" s="50">
        <f t="shared" si="1"/>
        <v>1</v>
      </c>
    </row>
    <row r="10" spans="1:5" ht="15" customHeight="1" outlineLevel="4">
      <c r="A10" s="26" t="s">
        <v>7</v>
      </c>
      <c r="B10" s="51">
        <v>135</v>
      </c>
      <c r="C10" s="49">
        <v>135</v>
      </c>
      <c r="D10" s="49">
        <f t="shared" si="0"/>
        <v>0</v>
      </c>
      <c r="E10" s="50">
        <f t="shared" si="1"/>
        <v>1</v>
      </c>
    </row>
    <row r="11" spans="1:5" ht="12.75" outlineLevel="4">
      <c r="A11" s="27" t="s">
        <v>8</v>
      </c>
      <c r="B11" s="52">
        <v>2544.7</v>
      </c>
      <c r="C11" s="49">
        <v>2518.1</v>
      </c>
      <c r="D11" s="49">
        <f t="shared" si="0"/>
        <v>26.59999999999991</v>
      </c>
      <c r="E11" s="50">
        <f t="shared" si="1"/>
        <v>0.9895469014029159</v>
      </c>
    </row>
    <row r="12" spans="1:5" ht="12.75" outlineLevel="1">
      <c r="A12" s="24" t="s">
        <v>9</v>
      </c>
      <c r="B12" s="48">
        <v>17810.6</v>
      </c>
      <c r="C12" s="49">
        <v>15062.8</v>
      </c>
      <c r="D12" s="49">
        <f t="shared" si="0"/>
        <v>2747.7999999999993</v>
      </c>
      <c r="E12" s="50">
        <f t="shared" si="1"/>
        <v>0.8457210874423098</v>
      </c>
    </row>
    <row r="13" spans="1:5" ht="12.75" outlineLevel="2">
      <c r="A13" s="28" t="s">
        <v>10</v>
      </c>
      <c r="B13" s="48">
        <v>3719.4</v>
      </c>
      <c r="C13" s="49">
        <v>3719.4</v>
      </c>
      <c r="D13" s="49">
        <f t="shared" si="0"/>
        <v>0</v>
      </c>
      <c r="E13" s="50">
        <f t="shared" si="1"/>
        <v>1</v>
      </c>
    </row>
    <row r="14" spans="1:5" ht="12.75" outlineLevel="2">
      <c r="A14" s="29" t="s">
        <v>11</v>
      </c>
      <c r="B14" s="51">
        <v>6</v>
      </c>
      <c r="C14" s="49">
        <v>6</v>
      </c>
      <c r="D14" s="49">
        <f t="shared" si="0"/>
        <v>0</v>
      </c>
      <c r="E14" s="50">
        <f t="shared" si="1"/>
        <v>1</v>
      </c>
    </row>
    <row r="15" spans="1:5" ht="12.75" outlineLevel="2">
      <c r="A15" s="25" t="s">
        <v>12</v>
      </c>
      <c r="B15" s="51">
        <v>60.8</v>
      </c>
      <c r="C15" s="49">
        <v>60.8</v>
      </c>
      <c r="D15" s="49">
        <f t="shared" si="0"/>
        <v>0</v>
      </c>
      <c r="E15" s="50">
        <f t="shared" si="1"/>
        <v>1</v>
      </c>
    </row>
    <row r="16" spans="1:5" ht="16.5" customHeight="1" outlineLevel="2">
      <c r="A16" s="26" t="s">
        <v>13</v>
      </c>
      <c r="B16" s="51">
        <v>8.8</v>
      </c>
      <c r="C16" s="49">
        <v>0</v>
      </c>
      <c r="D16" s="49">
        <f t="shared" si="0"/>
        <v>8.8</v>
      </c>
      <c r="E16" s="50">
        <f t="shared" si="1"/>
        <v>0</v>
      </c>
    </row>
    <row r="17" spans="1:5" s="13" customFormat="1" ht="12.75" outlineLevel="4">
      <c r="A17" s="43" t="s">
        <v>31</v>
      </c>
      <c r="B17" s="53">
        <v>28600</v>
      </c>
      <c r="C17" s="53">
        <v>25809.9</v>
      </c>
      <c r="D17" s="53">
        <f t="shared" si="0"/>
        <v>2790.0999999999985</v>
      </c>
      <c r="E17" s="54">
        <f t="shared" si="1"/>
        <v>0.902444055944056</v>
      </c>
    </row>
    <row r="18" spans="1:5" ht="12.75" outlineLevel="4">
      <c r="A18" s="44"/>
      <c r="B18" s="55"/>
      <c r="C18" s="55"/>
      <c r="D18" s="55"/>
      <c r="E18" s="56"/>
    </row>
    <row r="19" spans="1:5" ht="12.75">
      <c r="A19" s="45"/>
      <c r="B19" s="57"/>
      <c r="C19" s="57"/>
      <c r="D19" s="57"/>
      <c r="E19" s="58"/>
    </row>
    <row r="20" spans="1:5" s="14" customFormat="1" ht="12.75">
      <c r="A20" s="46" t="s">
        <v>28</v>
      </c>
      <c r="B20" s="47">
        <v>-4596.9</v>
      </c>
      <c r="C20" s="47">
        <v>-2636.8</v>
      </c>
      <c r="D20" s="47" t="s">
        <v>29</v>
      </c>
      <c r="E20" s="47" t="s">
        <v>29</v>
      </c>
    </row>
  </sheetData>
  <mergeCells count="5">
    <mergeCell ref="B6:B7"/>
    <mergeCell ref="C6:C7"/>
    <mergeCell ref="A5:E5"/>
    <mergeCell ref="D6:E6"/>
    <mergeCell ref="A6:A7"/>
  </mergeCells>
  <printOptions/>
  <pageMargins left="0.3937007874015748" right="0.3937007874015748" top="0.7874015748031497" bottom="0.5905511811023623" header="0.5118110236220472" footer="0.5118110236220472"/>
  <pageSetup fitToHeight="1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2013-06-13T13:26:59Z</cp:lastPrinted>
  <dcterms:created xsi:type="dcterms:W3CDTF">2009-03-17T06:26:50Z</dcterms:created>
  <dcterms:modified xsi:type="dcterms:W3CDTF">2013-06-13T13:28:37Z</dcterms:modified>
  <cp:category/>
  <cp:version/>
  <cp:contentType/>
  <cp:contentStatus/>
</cp:coreProperties>
</file>