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8160" activeTab="1"/>
  </bookViews>
  <sheets>
    <sheet name="прил.1" sheetId="1" r:id="rId1"/>
    <sheet name="прил.2" sheetId="2" r:id="rId2"/>
  </sheets>
  <definedNames>
    <definedName name="_xlnm.Print_Titles" localSheetId="0">'прил.1'!$9:$10</definedName>
    <definedName name="_xlnm.Print_Titles" localSheetId="1">'прил.2'!$9:$10</definedName>
    <definedName name="_xlnm.Print_Area" localSheetId="0">'прил.1'!$A$1:$E$30</definedName>
    <definedName name="_xlnm.Print_Area" localSheetId="1">'прил.2'!$A$1:$E$23</definedName>
  </definedNames>
  <calcPr fullCalcOnLoad="1"/>
</workbook>
</file>

<file path=xl/sharedStrings.xml><?xml version="1.0" encoding="utf-8"?>
<sst xmlns="http://schemas.openxmlformats.org/spreadsheetml/2006/main" count="58" uniqueCount="48">
  <si>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</si>
  <si>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</si>
  <si>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ПРОЧИЕ НЕНАЛОГОВЫЕ ДОХОДЫ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</si>
  <si>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</si>
  <si>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</si>
  <si>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</si>
  <si>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</si>
  <si>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</si>
  <si>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</si>
  <si>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</si>
  <si>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</si>
  <si>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</si>
  <si>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</si>
  <si>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</si>
  <si>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</si>
  <si>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</si>
  <si>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</si>
  <si>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</si>
  <si>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</si>
  <si>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</si>
  <si>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</si>
  <si>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</si>
  <si>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</si>
  <si>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</si>
  <si>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</si>
  <si>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</si>
  <si>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</si>
  <si>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</si>
  <si>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</si>
  <si>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</si>
  <si>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</si>
  <si>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</si>
  <si>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</si>
  <si>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</si>
  <si>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</si>
  <si>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</si>
  <si>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Наименование разделов</t>
  </si>
  <si>
    <t>Наименование доходов</t>
  </si>
  <si>
    <t>Приложение № 2</t>
  </si>
  <si>
    <t>Приложение № 1</t>
  </si>
  <si>
    <t xml:space="preserve">                                                                          ИСПОЛНЕНИЕ БЮДЖЕТА МУНИЦИПАЛЬНОГО ОБРАЗОВАНИЯ СЕЛЬСКОЕ ПОСЕЛЕНИЕ ЗАРЕЧЕНСК  </t>
  </si>
  <si>
    <t xml:space="preserve">                                                                 КАНДАЛАКШСКОГО РАЙОНА ПО ДОХОДАМ</t>
  </si>
  <si>
    <t xml:space="preserve">                                                                 КАНДАЛАКШСКОГО РАЙОНА ПО РАСХОДАМ</t>
  </si>
  <si>
    <t xml:space="preserve">                                                                               за  1 квартал  2017 года</t>
  </si>
  <si>
    <t>за  1 квартал   2017 года</t>
  </si>
  <si>
    <t xml:space="preserve">к Решению Совета депутатов </t>
  </si>
  <si>
    <t>сельского поселения Зареченск Кандалакшского района</t>
  </si>
  <si>
    <t>от 30.05.2017 № 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</si>
</sst>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0_ ;[Red]\-#,##0.00\ "/>
    <numFmt numFmtId="166" formatCode="#,##0.0"/>
    <numFmt numFmtId="167" formatCode="#,##0_ ;[Red]\-#,##0\ "/>
    <numFmt numFmtId="168" formatCode="#,##0.0_ ;\-#,##0.0\ "/>
    <numFmt numFmtId="169" formatCode="0.0%"/>
    <numFmt numFmtId="170" formatCode="#,##0.000"/>
    <numFmt numFmtId="171" formatCode="#,##0.0000000"/>
    <numFmt numFmtId="172" formatCode="_-* #.##0,_р_._-;\-* #,##0_р_._-;_-* &quot;-&quot;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169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 horizontal="center" vertical="top" wrapText="1"/>
    </xf>
    <xf numFmtId="0" fontId="2" fillId="18" borderId="10" xfId="0" applyFont="1" applyFill="1" applyBorder="1" applyAlignment="1">
      <alignment vertical="top" wrapText="1"/>
    </xf>
    <xf numFmtId="0" fontId="3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166" fontId="23" fillId="0" borderId="10" xfId="0" applyNumberFormat="1" applyFont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 shrinkToFit="1"/>
    </xf>
    <xf numFmtId="169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wrapText="1"/>
    </xf>
    <xf numFmtId="0" fontId="23" fillId="15" borderId="10" xfId="0" applyNumberFormat="1" applyFont="1" applyFill="1" applyBorder="1" applyAlignment="1">
      <alignment horizontal="left" wrapText="1"/>
    </xf>
    <xf numFmtId="166" fontId="23" fillId="15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center" vertical="center" shrinkToFit="1"/>
    </xf>
    <xf numFmtId="169" fontId="24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center" vertical="center" shrinkToFit="1"/>
    </xf>
    <xf numFmtId="10" fontId="24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9" fontId="23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166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 vertical="top"/>
    </xf>
    <xf numFmtId="169" fontId="23" fillId="0" borderId="0" xfId="0" applyNumberFormat="1" applyFont="1" applyFill="1" applyAlignment="1">
      <alignment horizontal="right" vertical="top"/>
    </xf>
    <xf numFmtId="0" fontId="22" fillId="19" borderId="0" xfId="0" applyFont="1" applyFill="1" applyAlignment="1">
      <alignment horizontal="right" vertical="top" wrapText="1"/>
    </xf>
    <xf numFmtId="0" fontId="22" fillId="19" borderId="0" xfId="0" applyFont="1" applyFill="1" applyAlignment="1">
      <alignment horizontal="right" vertical="top"/>
    </xf>
    <xf numFmtId="0" fontId="25" fillId="19" borderId="0" xfId="0" applyFont="1" applyFill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166" fontId="23" fillId="0" borderId="0" xfId="0" applyNumberFormat="1" applyFont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top" wrapText="1"/>
    </xf>
    <xf numFmtId="166" fontId="23" fillId="19" borderId="10" xfId="0" applyNumberFormat="1" applyFont="1" applyFill="1" applyBorder="1" applyAlignment="1">
      <alignment horizontal="center" vertical="top" wrapText="1"/>
    </xf>
    <xf numFmtId="0" fontId="23" fillId="19" borderId="10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66" fontId="23" fillId="0" borderId="10" xfId="0" applyNumberFormat="1" applyFont="1" applyFill="1" applyBorder="1" applyAlignment="1">
      <alignment horizontal="center" vertical="top"/>
    </xf>
    <xf numFmtId="166" fontId="23" fillId="0" borderId="10" xfId="0" applyNumberFormat="1" applyFont="1" applyFill="1" applyBorder="1" applyAlignment="1">
      <alignment horizontal="center" vertical="top" shrinkToFit="1"/>
    </xf>
    <xf numFmtId="169" fontId="23" fillId="0" borderId="10" xfId="0" applyNumberFormat="1" applyFont="1" applyFill="1" applyBorder="1" applyAlignment="1">
      <alignment horizontal="center" vertical="top" shrinkToFit="1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66" fontId="23" fillId="0" borderId="12" xfId="0" applyNumberFormat="1" applyFont="1" applyFill="1" applyBorder="1" applyAlignment="1">
      <alignment horizontal="center" vertical="top" shrinkToFit="1"/>
    </xf>
    <xf numFmtId="0" fontId="24" fillId="0" borderId="10" xfId="0" applyFont="1" applyFill="1" applyBorder="1" applyAlignment="1">
      <alignment horizontal="right" vertical="top" wrapText="1"/>
    </xf>
    <xf numFmtId="166" fontId="24" fillId="0" borderId="10" xfId="0" applyNumberFormat="1" applyFont="1" applyFill="1" applyBorder="1" applyAlignment="1">
      <alignment horizontal="center" vertical="top"/>
    </xf>
    <xf numFmtId="166" fontId="24" fillId="0" borderId="10" xfId="0" applyNumberFormat="1" applyFont="1" applyFill="1" applyBorder="1" applyAlignment="1">
      <alignment horizontal="center" vertical="top" shrinkToFit="1"/>
    </xf>
    <xf numFmtId="169" fontId="24" fillId="0" borderId="10" xfId="0" applyNumberFormat="1" applyFont="1" applyFill="1" applyBorder="1" applyAlignment="1">
      <alignment horizontal="center" vertical="top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3" fillId="0" borderId="0" xfId="0" applyFont="1" applyAlignment="1">
      <alignment horizontal="left" vertical="top" wrapText="1"/>
    </xf>
    <xf numFmtId="0" fontId="24" fillId="19" borderId="10" xfId="0" applyFont="1" applyFill="1" applyBorder="1" applyAlignment="1">
      <alignment horizontal="center" vertical="top" wrapText="1"/>
    </xf>
    <xf numFmtId="166" fontId="24" fillId="19" borderId="10" xfId="0" applyNumberFormat="1" applyFont="1" applyFill="1" applyBorder="1" applyAlignment="1">
      <alignment horizontal="center" vertical="top" wrapText="1"/>
    </xf>
    <xf numFmtId="166" fontId="23" fillId="0" borderId="0" xfId="0" applyNumberFormat="1" applyFont="1" applyAlignment="1">
      <alignment horizontal="center" vertical="top" wrapText="1"/>
    </xf>
    <xf numFmtId="0" fontId="0" fillId="0" borderId="0" xfId="0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SheetLayoutView="100" workbookViewId="0" topLeftCell="A1">
      <selection activeCell="H14" sqref="H14"/>
    </sheetView>
  </sheetViews>
  <sheetFormatPr defaultColWidth="9.00390625" defaultRowHeight="12.75"/>
  <cols>
    <col min="1" max="1" width="69.625" style="2" customWidth="1"/>
    <col min="2" max="2" width="12.75390625" style="9" customWidth="1"/>
    <col min="3" max="3" width="14.25390625" style="9" customWidth="1"/>
    <col min="4" max="4" width="10.25390625" style="9" customWidth="1"/>
    <col min="5" max="5" width="11.25390625" style="5" customWidth="1"/>
    <col min="6" max="16384" width="9.125" style="2" customWidth="1"/>
  </cols>
  <sheetData>
    <row r="1" spans="1:5" ht="12.75" customHeight="1">
      <c r="A1" s="45"/>
      <c r="B1" s="45"/>
      <c r="C1" s="46"/>
      <c r="D1" s="46"/>
      <c r="E1" s="15" t="s">
        <v>39</v>
      </c>
    </row>
    <row r="2" spans="1:5" ht="12.75">
      <c r="A2" s="45"/>
      <c r="B2" s="45"/>
      <c r="C2" s="46"/>
      <c r="D2" s="46"/>
      <c r="E2" s="15" t="s">
        <v>45</v>
      </c>
    </row>
    <row r="3" spans="1:5" ht="12.75" customHeight="1">
      <c r="A3" s="47"/>
      <c r="B3" s="47"/>
      <c r="C3" s="47"/>
      <c r="D3" s="46"/>
      <c r="E3" s="14" t="s">
        <v>46</v>
      </c>
    </row>
    <row r="4" spans="1:5" ht="12.75">
      <c r="A4" s="66"/>
      <c r="B4" s="67"/>
      <c r="C4" s="71"/>
      <c r="D4" s="72"/>
      <c r="E4" s="72"/>
    </row>
    <row r="5" spans="1:5" ht="12.75" customHeight="1">
      <c r="A5" s="48"/>
      <c r="B5" s="48"/>
      <c r="C5" s="49"/>
      <c r="D5" s="49"/>
      <c r="E5" s="15" t="s">
        <v>47</v>
      </c>
    </row>
    <row r="6" spans="1:5" ht="12.75">
      <c r="A6" s="16" t="s">
        <v>40</v>
      </c>
      <c r="B6" s="49"/>
      <c r="C6" s="49"/>
      <c r="D6" s="49"/>
      <c r="E6" s="50"/>
    </row>
    <row r="7" spans="1:5" ht="12.75" customHeight="1">
      <c r="A7" s="18" t="s">
        <v>41</v>
      </c>
      <c r="B7" s="49"/>
      <c r="C7" s="49"/>
      <c r="D7" s="49"/>
      <c r="E7" s="50"/>
    </row>
    <row r="8" spans="1:5" ht="12.75">
      <c r="A8" s="68" t="s">
        <v>43</v>
      </c>
      <c r="B8" s="68"/>
      <c r="C8" s="68"/>
      <c r="D8" s="68"/>
      <c r="E8" s="68"/>
    </row>
    <row r="9" spans="1:23" s="1" customFormat="1" ht="27.75" customHeight="1">
      <c r="A9" s="69" t="s">
        <v>37</v>
      </c>
      <c r="B9" s="70" t="s">
        <v>14</v>
      </c>
      <c r="C9" s="70" t="s">
        <v>15</v>
      </c>
      <c r="D9" s="69" t="s">
        <v>32</v>
      </c>
      <c r="E9" s="6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5" s="4" customFormat="1" ht="25.5">
      <c r="A10" s="69"/>
      <c r="B10" s="70"/>
      <c r="C10" s="70"/>
      <c r="D10" s="51" t="s">
        <v>13</v>
      </c>
      <c r="E10" s="52" t="s">
        <v>31</v>
      </c>
    </row>
    <row r="11" spans="1:5" ht="12.75" customHeight="1">
      <c r="A11" s="53" t="s">
        <v>3</v>
      </c>
      <c r="B11" s="54">
        <f>B12+B14+B17+B18+B19+B20</f>
        <v>832.5</v>
      </c>
      <c r="C11" s="54">
        <f>C12+C14+C17+C18+C19+C20</f>
        <v>101.80000000000001</v>
      </c>
      <c r="D11" s="55">
        <f>B11-C11</f>
        <v>730.7</v>
      </c>
      <c r="E11" s="56">
        <f>IF(B11&gt;0,C11/B11,"х")</f>
        <v>0.1222822822822823</v>
      </c>
    </row>
    <row r="12" spans="1:5" ht="12.75">
      <c r="A12" s="53" t="s">
        <v>16</v>
      </c>
      <c r="B12" s="54">
        <f>B13</f>
        <v>174</v>
      </c>
      <c r="C12" s="54">
        <f>C13</f>
        <v>43.7</v>
      </c>
      <c r="D12" s="55">
        <f aca="true" t="shared" si="0" ref="D12:D25">B12-C12</f>
        <v>130.3</v>
      </c>
      <c r="E12" s="56">
        <f aca="true" t="shared" si="1" ref="E12:E24">IF(B12&gt;0,C12/B12,"х")</f>
        <v>0.25114942528735634</v>
      </c>
    </row>
    <row r="13" spans="1:5" ht="12.75" customHeight="1">
      <c r="A13" s="53" t="s">
        <v>17</v>
      </c>
      <c r="B13" s="54">
        <v>174</v>
      </c>
      <c r="C13" s="54">
        <v>43.7</v>
      </c>
      <c r="D13" s="55">
        <f t="shared" si="0"/>
        <v>130.3</v>
      </c>
      <c r="E13" s="56">
        <f t="shared" si="1"/>
        <v>0.25114942528735634</v>
      </c>
    </row>
    <row r="14" spans="1:5" ht="12.75">
      <c r="A14" s="53" t="s">
        <v>18</v>
      </c>
      <c r="B14" s="54">
        <f>B15+B16</f>
        <v>93.5</v>
      </c>
      <c r="C14" s="54">
        <f>C15+C16</f>
        <v>3.9</v>
      </c>
      <c r="D14" s="55">
        <f t="shared" si="0"/>
        <v>89.6</v>
      </c>
      <c r="E14" s="56">
        <f t="shared" si="1"/>
        <v>0.04171122994652406</v>
      </c>
    </row>
    <row r="15" spans="1:5" ht="12.75" customHeight="1">
      <c r="A15" s="53" t="s">
        <v>19</v>
      </c>
      <c r="B15" s="54">
        <v>51</v>
      </c>
      <c r="C15" s="54">
        <v>0.5</v>
      </c>
      <c r="D15" s="55">
        <f t="shared" si="0"/>
        <v>50.5</v>
      </c>
      <c r="E15" s="56">
        <f t="shared" si="1"/>
        <v>0.00980392156862745</v>
      </c>
    </row>
    <row r="16" spans="1:5" ht="12.75">
      <c r="A16" s="53" t="s">
        <v>20</v>
      </c>
      <c r="B16" s="54">
        <v>42.5</v>
      </c>
      <c r="C16" s="54">
        <v>3.4</v>
      </c>
      <c r="D16" s="55">
        <f t="shared" si="0"/>
        <v>39.1</v>
      </c>
      <c r="E16" s="56">
        <f t="shared" si="1"/>
        <v>0.08</v>
      </c>
    </row>
    <row r="17" spans="1:5" ht="25.5" customHeight="1">
      <c r="A17" s="57" t="s">
        <v>21</v>
      </c>
      <c r="B17" s="54">
        <v>565</v>
      </c>
      <c r="C17" s="54">
        <v>54.2</v>
      </c>
      <c r="D17" s="55">
        <f t="shared" si="0"/>
        <v>510.8</v>
      </c>
      <c r="E17" s="56">
        <f t="shared" si="1"/>
        <v>0.09592920353982301</v>
      </c>
    </row>
    <row r="18" spans="1:5" ht="25.5" customHeight="1">
      <c r="A18" s="58" t="s">
        <v>1</v>
      </c>
      <c r="B18" s="54">
        <v>0</v>
      </c>
      <c r="C18" s="54">
        <v>0</v>
      </c>
      <c r="D18" s="55">
        <f t="shared" si="0"/>
        <v>0</v>
      </c>
      <c r="E18" s="56" t="str">
        <f t="shared" si="1"/>
        <v>х</v>
      </c>
    </row>
    <row r="19" spans="1:5" ht="14.25" customHeight="1">
      <c r="A19" s="53" t="s">
        <v>0</v>
      </c>
      <c r="B19" s="54">
        <v>0</v>
      </c>
      <c r="C19" s="54">
        <v>0</v>
      </c>
      <c r="D19" s="55">
        <f>B19-C19</f>
        <v>0</v>
      </c>
      <c r="E19" s="56" t="str">
        <f t="shared" si="1"/>
        <v>х</v>
      </c>
    </row>
    <row r="20" spans="1:5" ht="13.5" customHeight="1">
      <c r="A20" s="53" t="s">
        <v>2</v>
      </c>
      <c r="B20" s="54">
        <v>0</v>
      </c>
      <c r="C20" s="54">
        <v>0</v>
      </c>
      <c r="D20" s="55">
        <f>B20-C20</f>
        <v>0</v>
      </c>
      <c r="E20" s="56" t="str">
        <f>IF(B20&gt;0,C20/B20,"х")</f>
        <v>х</v>
      </c>
    </row>
    <row r="21" spans="1:5" ht="12.75" customHeight="1">
      <c r="A21" s="53" t="s">
        <v>22</v>
      </c>
      <c r="B21" s="54">
        <f>B22</f>
        <v>15359.5</v>
      </c>
      <c r="C21" s="54">
        <f>C22</f>
        <v>3857.2000000000003</v>
      </c>
      <c r="D21" s="55">
        <f t="shared" si="0"/>
        <v>11502.3</v>
      </c>
      <c r="E21" s="56">
        <f t="shared" si="1"/>
        <v>0.25112796640515644</v>
      </c>
    </row>
    <row r="22" spans="1:5" ht="27.75" customHeight="1">
      <c r="A22" s="53" t="s">
        <v>23</v>
      </c>
      <c r="B22" s="54">
        <f>B23+B24+B25+B26+B27</f>
        <v>15359.5</v>
      </c>
      <c r="C22" s="54">
        <f>C23+C24+C25+C26+C27</f>
        <v>3857.2000000000003</v>
      </c>
      <c r="D22" s="55">
        <f>B22-C22</f>
        <v>11502.3</v>
      </c>
      <c r="E22" s="56">
        <f t="shared" si="1"/>
        <v>0.25112796640515644</v>
      </c>
    </row>
    <row r="23" spans="1:5" ht="12.75" customHeight="1">
      <c r="A23" s="53" t="s">
        <v>24</v>
      </c>
      <c r="B23" s="54">
        <v>12303.5</v>
      </c>
      <c r="C23" s="54">
        <v>3109.9</v>
      </c>
      <c r="D23" s="55">
        <f>B23-C23</f>
        <v>9193.6</v>
      </c>
      <c r="E23" s="56">
        <f t="shared" si="1"/>
        <v>0.25276547323932214</v>
      </c>
    </row>
    <row r="24" spans="1:5" ht="25.5">
      <c r="A24" s="53" t="s">
        <v>25</v>
      </c>
      <c r="B24" s="54">
        <v>1580.8</v>
      </c>
      <c r="C24" s="54">
        <v>392</v>
      </c>
      <c r="D24" s="55">
        <f t="shared" si="0"/>
        <v>1188.8</v>
      </c>
      <c r="E24" s="56">
        <f t="shared" si="1"/>
        <v>0.2479757085020243</v>
      </c>
    </row>
    <row r="25" spans="1:5" ht="12.75" customHeight="1">
      <c r="A25" s="53" t="s">
        <v>35</v>
      </c>
      <c r="B25" s="54">
        <v>168.1</v>
      </c>
      <c r="C25" s="54">
        <v>28.5</v>
      </c>
      <c r="D25" s="55">
        <f t="shared" si="0"/>
        <v>139.6</v>
      </c>
      <c r="E25" s="56">
        <f>IF(B25&gt;0,C25/B25,"х")</f>
        <v>0.16954193932183226</v>
      </c>
    </row>
    <row r="26" spans="1:5" ht="12.75">
      <c r="A26" s="53" t="s">
        <v>26</v>
      </c>
      <c r="B26" s="54">
        <v>1307.1</v>
      </c>
      <c r="C26" s="54">
        <v>326.8</v>
      </c>
      <c r="D26" s="55">
        <f>B26-C26</f>
        <v>980.3</v>
      </c>
      <c r="E26" s="56">
        <f>IF(B26&gt;0,C26/B26,"х")</f>
        <v>0.2500191263101523</v>
      </c>
    </row>
    <row r="27" spans="1:5" ht="27" customHeight="1">
      <c r="A27" s="53" t="s">
        <v>33</v>
      </c>
      <c r="B27" s="54">
        <v>0</v>
      </c>
      <c r="C27" s="54">
        <f>C28</f>
        <v>0</v>
      </c>
      <c r="D27" s="59">
        <f>B27-C27</f>
        <v>0</v>
      </c>
      <c r="E27" s="56" t="str">
        <f>IF(B27&gt;0,C27/B27,"х")</f>
        <v>х</v>
      </c>
    </row>
    <row r="28" spans="1:5" ht="27" customHeight="1">
      <c r="A28" s="53" t="s">
        <v>34</v>
      </c>
      <c r="B28" s="54">
        <v>0</v>
      </c>
      <c r="C28" s="54">
        <v>0</v>
      </c>
      <c r="D28" s="59">
        <f>B28-C28</f>
        <v>0</v>
      </c>
      <c r="E28" s="56" t="str">
        <f>IF(B28&gt;0,C28/B28,"х")</f>
        <v>х</v>
      </c>
    </row>
    <row r="29" spans="1:5" s="10" customFormat="1" ht="12.75" customHeight="1">
      <c r="A29" s="60" t="s">
        <v>29</v>
      </c>
      <c r="B29" s="61">
        <v>16192.1</v>
      </c>
      <c r="C29" s="61">
        <v>3958.8</v>
      </c>
      <c r="D29" s="62">
        <f>B29-C29</f>
        <v>12233.3</v>
      </c>
      <c r="E29" s="63">
        <f>IF(B29&gt;0,C29/B29,"х")</f>
        <v>0.24448959677867602</v>
      </c>
    </row>
    <row r="30" spans="1:5" ht="12.75">
      <c r="A30" s="64"/>
      <c r="B30" s="49"/>
      <c r="C30" s="49"/>
      <c r="D30" s="49"/>
      <c r="E30" s="65"/>
    </row>
  </sheetData>
  <sheetProtection/>
  <mergeCells count="7">
    <mergeCell ref="A4:B4"/>
    <mergeCell ref="A8:E8"/>
    <mergeCell ref="D9:E9"/>
    <mergeCell ref="B9:B10"/>
    <mergeCell ref="C9:C10"/>
    <mergeCell ref="A9:A10"/>
    <mergeCell ref="C4:E4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workbookViewId="0" topLeftCell="A1">
      <selection activeCell="I29" sqref="I29"/>
    </sheetView>
  </sheetViews>
  <sheetFormatPr defaultColWidth="9.00390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3"/>
      <c r="B1" s="13"/>
      <c r="C1" s="13"/>
      <c r="D1" s="14"/>
      <c r="E1" s="15" t="s">
        <v>38</v>
      </c>
    </row>
    <row r="2" spans="1:5" ht="12.75">
      <c r="A2" s="13"/>
      <c r="B2" s="13"/>
      <c r="C2" s="13"/>
      <c r="D2" s="13"/>
      <c r="E2" s="15" t="s">
        <v>45</v>
      </c>
    </row>
    <row r="3" spans="1:5" ht="12.75">
      <c r="A3" s="13"/>
      <c r="B3" s="13"/>
      <c r="C3" s="13"/>
      <c r="D3" s="13"/>
      <c r="E3" s="14"/>
    </row>
    <row r="4" spans="1:5" ht="12.75">
      <c r="A4" s="13"/>
      <c r="B4" s="13"/>
      <c r="C4" s="13"/>
      <c r="D4" s="13"/>
      <c r="E4" s="15" t="s">
        <v>46</v>
      </c>
    </row>
    <row r="5" spans="1:5" ht="12.75">
      <c r="A5" s="13"/>
      <c r="B5" s="13"/>
      <c r="C5" s="13"/>
      <c r="D5" s="13"/>
      <c r="E5" s="15" t="s">
        <v>47</v>
      </c>
    </row>
    <row r="6" spans="1:5" ht="12.75">
      <c r="A6" s="16" t="s">
        <v>40</v>
      </c>
      <c r="B6" s="17"/>
      <c r="C6" s="17"/>
      <c r="D6" s="17"/>
      <c r="E6" s="17"/>
    </row>
    <row r="7" spans="1:5" ht="12.75">
      <c r="A7" s="18" t="s">
        <v>42</v>
      </c>
      <c r="B7" s="17"/>
      <c r="C7" s="17"/>
      <c r="D7" s="17"/>
      <c r="E7" s="17"/>
    </row>
    <row r="8" spans="1:5" ht="12.75">
      <c r="A8" s="75" t="s">
        <v>44</v>
      </c>
      <c r="B8" s="75"/>
      <c r="C8" s="75"/>
      <c r="D8" s="75"/>
      <c r="E8" s="75"/>
    </row>
    <row r="9" spans="1:5" ht="26.25" customHeight="1">
      <c r="A9" s="73" t="s">
        <v>36</v>
      </c>
      <c r="B9" s="73" t="s">
        <v>14</v>
      </c>
      <c r="C9" s="73" t="s">
        <v>15</v>
      </c>
      <c r="D9" s="76" t="s">
        <v>32</v>
      </c>
      <c r="E9" s="77"/>
    </row>
    <row r="10" spans="1:5" ht="12.75">
      <c r="A10" s="74"/>
      <c r="B10" s="74"/>
      <c r="C10" s="74"/>
      <c r="D10" s="19" t="s">
        <v>13</v>
      </c>
      <c r="E10" s="20" t="s">
        <v>31</v>
      </c>
    </row>
    <row r="11" spans="1:5" ht="12.75" outlineLevel="1">
      <c r="A11" s="21" t="s">
        <v>4</v>
      </c>
      <c r="B11" s="22">
        <v>4317.7</v>
      </c>
      <c r="C11" s="23">
        <v>1947.4</v>
      </c>
      <c r="D11" s="23">
        <f aca="true" t="shared" si="0" ref="D11:D20">B11-C11</f>
        <v>2370.2999999999997</v>
      </c>
      <c r="E11" s="24">
        <f aca="true" t="shared" si="1" ref="E11:E20">C11*100/B11/100</f>
        <v>0.4510271672418186</v>
      </c>
    </row>
    <row r="12" spans="1:5" ht="12.75" outlineLevel="4">
      <c r="A12" s="21" t="s">
        <v>5</v>
      </c>
      <c r="B12" s="22">
        <v>114</v>
      </c>
      <c r="C12" s="23">
        <v>28.5</v>
      </c>
      <c r="D12" s="23">
        <f t="shared" si="0"/>
        <v>85.5</v>
      </c>
      <c r="E12" s="24">
        <f t="shared" si="1"/>
        <v>0.25</v>
      </c>
    </row>
    <row r="13" spans="1:5" ht="15" customHeight="1" outlineLevel="4">
      <c r="A13" s="25" t="s">
        <v>6</v>
      </c>
      <c r="B13" s="22">
        <v>585</v>
      </c>
      <c r="C13" s="23">
        <v>0</v>
      </c>
      <c r="D13" s="23">
        <f t="shared" si="0"/>
        <v>585</v>
      </c>
      <c r="E13" s="24">
        <f t="shared" si="1"/>
        <v>0</v>
      </c>
    </row>
    <row r="14" spans="1:5" ht="12.75" outlineLevel="4">
      <c r="A14" s="26" t="s">
        <v>7</v>
      </c>
      <c r="B14" s="27">
        <v>672.8</v>
      </c>
      <c r="C14" s="23">
        <v>126</v>
      </c>
      <c r="D14" s="23">
        <f t="shared" si="0"/>
        <v>546.8</v>
      </c>
      <c r="E14" s="24">
        <f t="shared" si="1"/>
        <v>0.18727705112960763</v>
      </c>
    </row>
    <row r="15" spans="1:5" ht="12.75" outlineLevel="1">
      <c r="A15" s="21" t="s">
        <v>8</v>
      </c>
      <c r="B15" s="22">
        <v>2477.8</v>
      </c>
      <c r="C15" s="23">
        <v>295</v>
      </c>
      <c r="D15" s="23">
        <f t="shared" si="0"/>
        <v>2182.8</v>
      </c>
      <c r="E15" s="24">
        <f t="shared" si="1"/>
        <v>0.11905722818629429</v>
      </c>
    </row>
    <row r="16" spans="1:5" ht="12.75" outlineLevel="2">
      <c r="A16" s="28" t="s">
        <v>9</v>
      </c>
      <c r="B16" s="22">
        <v>7940.4</v>
      </c>
      <c r="C16" s="23">
        <v>1227.7</v>
      </c>
      <c r="D16" s="23">
        <f t="shared" si="0"/>
        <v>6712.7</v>
      </c>
      <c r="E16" s="24">
        <f t="shared" si="1"/>
        <v>0.15461437710946555</v>
      </c>
    </row>
    <row r="17" spans="1:5" ht="12.75" outlineLevel="2">
      <c r="A17" s="29" t="s">
        <v>10</v>
      </c>
      <c r="B17" s="22">
        <v>69.5</v>
      </c>
      <c r="C17" s="23">
        <v>11.3</v>
      </c>
      <c r="D17" s="23">
        <f t="shared" si="0"/>
        <v>58.2</v>
      </c>
      <c r="E17" s="24">
        <f t="shared" si="1"/>
        <v>0.16258992805755393</v>
      </c>
    </row>
    <row r="18" spans="1:5" ht="12.75" outlineLevel="2">
      <c r="A18" s="21" t="s">
        <v>11</v>
      </c>
      <c r="B18" s="22">
        <v>50</v>
      </c>
      <c r="C18" s="23">
        <v>0</v>
      </c>
      <c r="D18" s="23">
        <f t="shared" si="0"/>
        <v>50</v>
      </c>
      <c r="E18" s="24">
        <f t="shared" si="1"/>
        <v>0</v>
      </c>
    </row>
    <row r="19" spans="1:5" ht="16.5" customHeight="1" outlineLevel="2">
      <c r="A19" s="25" t="s">
        <v>12</v>
      </c>
      <c r="B19" s="22">
        <v>1.2</v>
      </c>
      <c r="C19" s="23">
        <v>0</v>
      </c>
      <c r="D19" s="23">
        <f t="shared" si="0"/>
        <v>1.2</v>
      </c>
      <c r="E19" s="24">
        <f t="shared" si="1"/>
        <v>0</v>
      </c>
    </row>
    <row r="20" spans="1:5" s="11" customFormat="1" ht="12.75" outlineLevel="4">
      <c r="A20" s="30" t="s">
        <v>30</v>
      </c>
      <c r="B20" s="31">
        <f>SUM(B11:B19)</f>
        <v>16228.400000000001</v>
      </c>
      <c r="C20" s="31">
        <f>SUM(C11:C19)</f>
        <v>3635.9000000000005</v>
      </c>
      <c r="D20" s="31">
        <f t="shared" si="0"/>
        <v>12592.5</v>
      </c>
      <c r="E20" s="32">
        <f t="shared" si="1"/>
        <v>0.2240455004806389</v>
      </c>
    </row>
    <row r="21" spans="1:5" ht="12.75" outlineLevel="4">
      <c r="A21" s="33"/>
      <c r="B21" s="34"/>
      <c r="C21" s="34"/>
      <c r="D21" s="34"/>
      <c r="E21" s="35"/>
    </row>
    <row r="22" spans="1:5" ht="12.75">
      <c r="A22" s="36"/>
      <c r="B22" s="37"/>
      <c r="C22" s="37"/>
      <c r="D22" s="37"/>
      <c r="E22" s="38"/>
    </row>
    <row r="23" spans="1:5" s="12" customFormat="1" ht="12.75">
      <c r="A23" s="39" t="s">
        <v>27</v>
      </c>
      <c r="B23" s="40">
        <v>-36.3</v>
      </c>
      <c r="C23" s="40">
        <v>-100.5</v>
      </c>
      <c r="D23" s="40" t="s">
        <v>28</v>
      </c>
      <c r="E23" s="40" t="s">
        <v>28</v>
      </c>
    </row>
    <row r="24" spans="1:5" ht="12.75">
      <c r="A24" s="41"/>
      <c r="B24" s="42"/>
      <c r="C24" s="42"/>
      <c r="D24" s="43"/>
      <c r="E24" s="44"/>
    </row>
  </sheetData>
  <mergeCells count="5">
    <mergeCell ref="B9:B10"/>
    <mergeCell ref="C9:C10"/>
    <mergeCell ref="A8:E8"/>
    <mergeCell ref="D9:E9"/>
    <mergeCell ref="A9:A10"/>
  </mergeCells>
  <printOptions/>
  <pageMargins left="0.3937007874015748" right="0.3937007874015748" top="0.7874015748031497" bottom="0.5905511811023623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adm</cp:lastModifiedBy>
  <cp:lastPrinted>2017-05-31T12:51:46Z</cp:lastPrinted>
  <dcterms:created xsi:type="dcterms:W3CDTF">2009-03-17T06:26:50Z</dcterms:created>
  <dcterms:modified xsi:type="dcterms:W3CDTF">2017-05-31T12:51:48Z</dcterms:modified>
  <cp:category/>
  <cp:version/>
  <cp:contentType/>
  <cp:contentStatus/>
</cp:coreProperties>
</file>