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<sst xmlns="http://schemas.openxmlformats.org/spreadsheetml/2006/main" count="60" uniqueCount="50">
  <si>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</si>
  <si>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</si>
  <si>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</si>
  <si>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</si>
  <si>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</si>
  <si>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</si>
  <si>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</si>
  <si>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</si>
  <si>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</si>
  <si>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</si>
  <si>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</si>
  <si>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</si>
  <si>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</si>
  <si>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</si>
  <si>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</si>
  <si>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</si>
  <si>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</si>
  <si>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</si>
  <si>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</si>
  <si>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</si>
  <si>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</si>
  <si>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</si>
  <si>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</si>
  <si>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</si>
  <si>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</si>
  <si>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</si>
  <si>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</si>
  <si>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</si>
  <si>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</si>
  <si>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</si>
  <si>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</si>
  <si>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</si>
  <si>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</si>
  <si>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</si>
  <si>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</si>
  <si>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</si>
  <si>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</si>
  <si>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</si>
  <si>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</si>
  <si>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</si>
  <si>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</si>
  <si>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</si>
  <si>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</si>
  <si>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</si>
  <si>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</si>
  <si>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</si>
  <si>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за  1 квартал   2016 года</t>
  </si>
  <si>
    <t xml:space="preserve">                                                                               за  1 квартал  2016 года</t>
  </si>
  <si>
    <t xml:space="preserve">от __.__.2016 №__ </t>
  </si>
  <si>
    <t xml:space="preserve">от __.__.2016 № 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</si>
</sst>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6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 vertical="top" wrapText="1"/>
    </xf>
    <xf numFmtId="0" fontId="2" fillId="18" borderId="10" xfId="0" applyFont="1" applyFill="1" applyBorder="1" applyAlignment="1">
      <alignment vertical="top" wrapText="1"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shrinkToFit="1"/>
    </xf>
    <xf numFmtId="16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15" borderId="10" xfId="0" applyNumberFormat="1" applyFont="1" applyFill="1" applyBorder="1" applyAlignment="1">
      <alignment horizontal="left" wrapText="1"/>
    </xf>
    <xf numFmtId="166" fontId="23" fillId="1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9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69" fontId="23" fillId="0" borderId="0" xfId="0" applyNumberFormat="1" applyFont="1" applyFill="1" applyAlignment="1">
      <alignment horizontal="right" vertical="top"/>
    </xf>
    <xf numFmtId="0" fontId="22" fillId="19" borderId="0" xfId="0" applyFont="1" applyFill="1" applyAlignment="1">
      <alignment horizontal="right" vertical="top" wrapText="1"/>
    </xf>
    <xf numFmtId="0" fontId="22" fillId="19" borderId="0" xfId="0" applyFont="1" applyFill="1" applyAlignment="1">
      <alignment horizontal="right" vertical="top"/>
    </xf>
    <xf numFmtId="0" fontId="25" fillId="19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66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top" shrinkToFit="1"/>
    </xf>
    <xf numFmtId="169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6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19" borderId="10" xfId="0" applyFont="1" applyFill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42</v>
      </c>
    </row>
    <row r="2" spans="1:5" ht="12.75">
      <c r="A2" s="45"/>
      <c r="B2" s="45"/>
      <c r="C2" s="46"/>
      <c r="D2" s="46"/>
      <c r="E2" s="15" t="s">
        <v>41</v>
      </c>
    </row>
    <row r="3" spans="1:5" ht="12.75">
      <c r="A3" s="47"/>
      <c r="B3" s="47"/>
      <c r="C3" s="47"/>
      <c r="D3" s="46"/>
      <c r="E3" s="14" t="s">
        <v>36</v>
      </c>
    </row>
    <row r="4" spans="1:5" ht="12.75">
      <c r="A4" s="66"/>
      <c r="B4" s="66"/>
      <c r="C4" s="49"/>
      <c r="D4" s="49"/>
      <c r="E4" s="15" t="s">
        <v>40</v>
      </c>
    </row>
    <row r="5" spans="1:5" ht="12.75">
      <c r="A5" s="48"/>
      <c r="B5" s="48"/>
      <c r="C5" s="49"/>
      <c r="D5" s="49"/>
      <c r="E5" s="15" t="s">
        <v>49</v>
      </c>
    </row>
    <row r="6" spans="1:5" ht="12.75">
      <c r="A6" s="16" t="s">
        <v>43</v>
      </c>
      <c r="B6" s="49"/>
      <c r="C6" s="49"/>
      <c r="D6" s="49"/>
      <c r="E6" s="50"/>
    </row>
    <row r="7" spans="1:5" ht="12.75">
      <c r="A7" s="18" t="s">
        <v>44</v>
      </c>
      <c r="B7" s="49"/>
      <c r="C7" s="49"/>
      <c r="D7" s="49"/>
      <c r="E7" s="50"/>
    </row>
    <row r="8" spans="1:5" ht="12.75">
      <c r="A8" s="67" t="s">
        <v>47</v>
      </c>
      <c r="B8" s="67"/>
      <c r="C8" s="67"/>
      <c r="D8" s="67"/>
      <c r="E8" s="67"/>
    </row>
    <row r="9" spans="1:23" s="1" customFormat="1" ht="27.75" customHeight="1">
      <c r="A9" s="68" t="s">
        <v>38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B12+B14+B17+B18+B19+B20</f>
        <v>1901</v>
      </c>
      <c r="C11" s="54">
        <f>C12+C14+C17+C18+C19+C20</f>
        <v>328.4</v>
      </c>
      <c r="D11" s="55">
        <f>B11-C11</f>
        <v>1572.6</v>
      </c>
      <c r="E11" s="56">
        <f>IF(B11&gt;0,C11/B11,"х")</f>
        <v>0.17275118358758548</v>
      </c>
    </row>
    <row r="12" spans="1:5" ht="12.75">
      <c r="A12" s="53" t="s">
        <v>16</v>
      </c>
      <c r="B12" s="54">
        <f>B13</f>
        <v>1080</v>
      </c>
      <c r="C12" s="54">
        <f>C13</f>
        <v>201.9</v>
      </c>
      <c r="D12" s="55">
        <f aca="true" t="shared" si="0" ref="D12:D25">B12-C12</f>
        <v>878.1</v>
      </c>
      <c r="E12" s="56">
        <f aca="true" t="shared" si="1" ref="E12:E24">IF(B12&gt;0,C12/B12,"х")</f>
        <v>0.18694444444444444</v>
      </c>
    </row>
    <row r="13" spans="1:5" ht="12.75">
      <c r="A13" s="53" t="s">
        <v>17</v>
      </c>
      <c r="B13" s="54">
        <v>1080</v>
      </c>
      <c r="C13" s="54">
        <v>201.9</v>
      </c>
      <c r="D13" s="55">
        <f t="shared" si="0"/>
        <v>878.1</v>
      </c>
      <c r="E13" s="56">
        <f t="shared" si="1"/>
        <v>0.18694444444444444</v>
      </c>
    </row>
    <row r="14" spans="1:5" ht="12.75">
      <c r="A14" s="53" t="s">
        <v>18</v>
      </c>
      <c r="B14" s="54">
        <f>B15+B16</f>
        <v>108.5</v>
      </c>
      <c r="C14" s="54">
        <f>C15+C16</f>
        <v>14.899999999999999</v>
      </c>
      <c r="D14" s="55">
        <f t="shared" si="0"/>
        <v>93.6</v>
      </c>
      <c r="E14" s="56">
        <f t="shared" si="1"/>
        <v>0.13732718894009216</v>
      </c>
    </row>
    <row r="15" spans="1:5" ht="12.75">
      <c r="A15" s="53" t="s">
        <v>19</v>
      </c>
      <c r="B15" s="54">
        <v>51</v>
      </c>
      <c r="C15" s="54">
        <v>0.2</v>
      </c>
      <c r="D15" s="55">
        <f t="shared" si="0"/>
        <v>50.8</v>
      </c>
      <c r="E15" s="56">
        <f t="shared" si="1"/>
        <v>0.00392156862745098</v>
      </c>
    </row>
    <row r="16" spans="1:5" ht="12.75">
      <c r="A16" s="53" t="s">
        <v>20</v>
      </c>
      <c r="B16" s="54">
        <v>57.5</v>
      </c>
      <c r="C16" s="54">
        <v>14.7</v>
      </c>
      <c r="D16" s="55">
        <f t="shared" si="0"/>
        <v>42.8</v>
      </c>
      <c r="E16" s="56">
        <f t="shared" si="1"/>
        <v>0.25565217391304346</v>
      </c>
    </row>
    <row r="17" spans="1:5" ht="25.5" customHeight="1">
      <c r="A17" s="57" t="s">
        <v>21</v>
      </c>
      <c r="B17" s="54">
        <v>712.5</v>
      </c>
      <c r="C17" s="54">
        <v>111.6</v>
      </c>
      <c r="D17" s="55">
        <f t="shared" si="0"/>
        <v>600.9</v>
      </c>
      <c r="E17" s="56">
        <f t="shared" si="1"/>
        <v>0.1566315789473684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0</v>
      </c>
      <c r="D20" s="55">
        <f>B20-C20</f>
        <v>0</v>
      </c>
      <c r="E20" s="56" t="str">
        <f>IF(B20&gt;0,C20/B20,"х")</f>
        <v>х</v>
      </c>
    </row>
    <row r="21" spans="1:5" ht="12.75">
      <c r="A21" s="53" t="s">
        <v>22</v>
      </c>
      <c r="B21" s="54">
        <f>B22</f>
        <v>11961.400000000001</v>
      </c>
      <c r="C21" s="54">
        <f>C22</f>
        <v>3853</v>
      </c>
      <c r="D21" s="55">
        <f t="shared" si="0"/>
        <v>8108.4000000000015</v>
      </c>
      <c r="E21" s="56">
        <f t="shared" si="1"/>
        <v>0.3221194843412978</v>
      </c>
    </row>
    <row r="22" spans="1:5" ht="27.75" customHeight="1">
      <c r="A22" s="53" t="s">
        <v>23</v>
      </c>
      <c r="B22" s="54">
        <f>B23+B24+B25+B26+B27</f>
        <v>11961.400000000001</v>
      </c>
      <c r="C22" s="54">
        <f>C23+C24+C25+C26+C27</f>
        <v>3853</v>
      </c>
      <c r="D22" s="55">
        <f>B22-C22</f>
        <v>8108.4000000000015</v>
      </c>
      <c r="E22" s="56">
        <f t="shared" si="1"/>
        <v>0.3221194843412978</v>
      </c>
    </row>
    <row r="23" spans="1:5" ht="25.5">
      <c r="A23" s="53" t="s">
        <v>24</v>
      </c>
      <c r="B23" s="54">
        <v>10662.2</v>
      </c>
      <c r="C23" s="54">
        <v>3315.8</v>
      </c>
      <c r="D23" s="55">
        <f>B23-C23</f>
        <v>7346.400000000001</v>
      </c>
      <c r="E23" s="56">
        <f t="shared" si="1"/>
        <v>0.31098647558665193</v>
      </c>
    </row>
    <row r="24" spans="1:5" ht="25.5">
      <c r="A24" s="53" t="s">
        <v>25</v>
      </c>
      <c r="B24" s="54">
        <v>734</v>
      </c>
      <c r="C24" s="54">
        <v>180.6</v>
      </c>
      <c r="D24" s="55">
        <f t="shared" si="0"/>
        <v>553.4</v>
      </c>
      <c r="E24" s="56">
        <f t="shared" si="1"/>
        <v>0.24604904632152588</v>
      </c>
    </row>
    <row r="25" spans="1:5" ht="25.5">
      <c r="A25" s="53" t="s">
        <v>35</v>
      </c>
      <c r="B25" s="54">
        <v>151.5</v>
      </c>
      <c r="C25" s="54">
        <v>28.4</v>
      </c>
      <c r="D25" s="55">
        <f t="shared" si="0"/>
        <v>123.1</v>
      </c>
      <c r="E25" s="56">
        <f>IF(B25&gt;0,C25/B25,"х")</f>
        <v>0.18745874587458744</v>
      </c>
    </row>
    <row r="26" spans="1:5" ht="12.75">
      <c r="A26" s="53" t="s">
        <v>26</v>
      </c>
      <c r="B26" s="54">
        <v>413.7</v>
      </c>
      <c r="C26" s="54">
        <v>328.2</v>
      </c>
      <c r="D26" s="55">
        <f>B26-C26</f>
        <v>85.5</v>
      </c>
      <c r="E26" s="56">
        <f>IF(B26&gt;0,C26/B26,"х")</f>
        <v>0.7933284989122552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>
        <v>0</v>
      </c>
      <c r="D28" s="59">
        <f>B28-C28</f>
        <v>0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13862.400000000001</v>
      </c>
      <c r="C29" s="61">
        <f>C11+C21</f>
        <v>4181.4</v>
      </c>
      <c r="D29" s="62">
        <f>B29-C29</f>
        <v>9681.000000000002</v>
      </c>
      <c r="E29" s="63">
        <f>IF(B29&gt;0,C29/B29,"х")</f>
        <v>0.3016360803324099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39</v>
      </c>
    </row>
    <row r="2" spans="1:5" ht="12.75">
      <c r="A2" s="13"/>
      <c r="B2" s="13"/>
      <c r="C2" s="13"/>
      <c r="D2" s="13"/>
      <c r="E2" s="15" t="s">
        <v>41</v>
      </c>
    </row>
    <row r="3" spans="1:5" ht="12.75">
      <c r="A3" s="13"/>
      <c r="B3" s="13"/>
      <c r="C3" s="13"/>
      <c r="D3" s="13"/>
      <c r="E3" s="14" t="s">
        <v>36</v>
      </c>
    </row>
    <row r="4" spans="1:5" ht="12.75">
      <c r="A4" s="13"/>
      <c r="B4" s="13"/>
      <c r="C4" s="13"/>
      <c r="D4" s="13"/>
      <c r="E4" s="15" t="s">
        <v>40</v>
      </c>
    </row>
    <row r="5" spans="1:5" ht="12.75">
      <c r="A5" s="13"/>
      <c r="B5" s="13"/>
      <c r="C5" s="13"/>
      <c r="D5" s="13"/>
      <c r="E5" s="15" t="s">
        <v>48</v>
      </c>
    </row>
    <row r="6" spans="1:5" ht="12.75">
      <c r="A6" s="16" t="s">
        <v>43</v>
      </c>
      <c r="B6" s="17"/>
      <c r="C6" s="17"/>
      <c r="D6" s="17"/>
      <c r="E6" s="17"/>
    </row>
    <row r="7" spans="1:5" ht="12.75">
      <c r="A7" s="18" t="s">
        <v>45</v>
      </c>
      <c r="B7" s="17"/>
      <c r="C7" s="17"/>
      <c r="D7" s="17"/>
      <c r="E7" s="17"/>
    </row>
    <row r="8" spans="1:5" ht="12.75">
      <c r="A8" s="72" t="s">
        <v>46</v>
      </c>
      <c r="B8" s="72"/>
      <c r="C8" s="72"/>
      <c r="D8" s="72"/>
      <c r="E8" s="72"/>
    </row>
    <row r="9" spans="1:5" ht="26.25" customHeight="1">
      <c r="A9" s="70" t="s">
        <v>37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6147.1</v>
      </c>
      <c r="C11" s="23">
        <v>1113.3</v>
      </c>
      <c r="D11" s="23">
        <f aca="true" t="shared" si="0" ref="D11:D20">B11-C11</f>
        <v>5033.8</v>
      </c>
      <c r="E11" s="24">
        <f aca="true" t="shared" si="1" ref="E11:E20">C11*100/B11/100</f>
        <v>0.1811097916090514</v>
      </c>
    </row>
    <row r="12" spans="1:5" ht="12.75" outlineLevel="4">
      <c r="A12" s="21" t="s">
        <v>5</v>
      </c>
      <c r="B12" s="22">
        <v>113.6</v>
      </c>
      <c r="C12" s="23">
        <v>21.1</v>
      </c>
      <c r="D12" s="23">
        <f t="shared" si="0"/>
        <v>92.5</v>
      </c>
      <c r="E12" s="24">
        <f t="shared" si="1"/>
        <v>0.1857394366197183</v>
      </c>
    </row>
    <row r="13" spans="1:5" ht="15" customHeight="1" outlineLevel="4">
      <c r="A13" s="25" t="s">
        <v>6</v>
      </c>
      <c r="B13" s="22">
        <v>258.7</v>
      </c>
      <c r="C13" s="23">
        <v>0</v>
      </c>
      <c r="D13" s="23">
        <f t="shared" si="0"/>
        <v>258.7</v>
      </c>
      <c r="E13" s="24">
        <f t="shared" si="1"/>
        <v>0</v>
      </c>
    </row>
    <row r="14" spans="1:5" ht="12.75" outlineLevel="4">
      <c r="A14" s="26" t="s">
        <v>7</v>
      </c>
      <c r="B14" s="27">
        <v>2695.9</v>
      </c>
      <c r="C14" s="23">
        <v>274.5</v>
      </c>
      <c r="D14" s="23">
        <f t="shared" si="0"/>
        <v>2421.4</v>
      </c>
      <c r="E14" s="24">
        <f t="shared" si="1"/>
        <v>0.10182128417226158</v>
      </c>
    </row>
    <row r="15" spans="1:5" ht="12.75" outlineLevel="1">
      <c r="A15" s="21" t="s">
        <v>8</v>
      </c>
      <c r="B15" s="22">
        <v>8727.6</v>
      </c>
      <c r="C15" s="23">
        <v>2049.7</v>
      </c>
      <c r="D15" s="23">
        <f t="shared" si="0"/>
        <v>6677.900000000001</v>
      </c>
      <c r="E15" s="24">
        <f t="shared" si="1"/>
        <v>0.23485265135890732</v>
      </c>
    </row>
    <row r="16" spans="1:5" ht="12.75" outlineLevel="2">
      <c r="A16" s="28" t="s">
        <v>9</v>
      </c>
      <c r="B16" s="22">
        <v>6404.3</v>
      </c>
      <c r="C16" s="23">
        <v>821.7</v>
      </c>
      <c r="D16" s="23">
        <f t="shared" si="0"/>
        <v>5582.6</v>
      </c>
      <c r="E16" s="24">
        <f t="shared" si="1"/>
        <v>0.1283044204674984</v>
      </c>
    </row>
    <row r="17" spans="1:5" ht="12.75" outlineLevel="2">
      <c r="A17" s="29" t="s">
        <v>10</v>
      </c>
      <c r="B17" s="22">
        <v>12</v>
      </c>
      <c r="C17" s="23">
        <v>1.6</v>
      </c>
      <c r="D17" s="23">
        <f t="shared" si="0"/>
        <v>10.4</v>
      </c>
      <c r="E17" s="24">
        <f t="shared" si="1"/>
        <v>0.13333333333333333</v>
      </c>
    </row>
    <row r="18" spans="1:5" ht="12.75" outlineLevel="2">
      <c r="A18" s="21" t="s">
        <v>11</v>
      </c>
      <c r="B18" s="22">
        <v>250</v>
      </c>
      <c r="C18" s="23">
        <v>0</v>
      </c>
      <c r="D18" s="23">
        <f t="shared" si="0"/>
        <v>250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155</v>
      </c>
      <c r="C19" s="23">
        <v>0</v>
      </c>
      <c r="D19" s="23">
        <f t="shared" si="0"/>
        <v>155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24764.2</v>
      </c>
      <c r="C20" s="31">
        <f>SUM(C11:C19)</f>
        <v>4281.9</v>
      </c>
      <c r="D20" s="31">
        <f t="shared" si="0"/>
        <v>20482.300000000003</v>
      </c>
      <c r="E20" s="32">
        <f t="shared" si="1"/>
        <v>0.172906857479749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-10901.8</v>
      </c>
      <c r="C23" s="40">
        <v>-100.5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2015-04-18T15:26:27Z</cp:lastPrinted>
  <dcterms:created xsi:type="dcterms:W3CDTF">2009-03-17T06:26:50Z</dcterms:created>
  <dcterms:modified xsi:type="dcterms:W3CDTF">2016-04-11T11:56:20Z</dcterms:modified>
  <cp:category/>
  <cp:version/>
  <cp:contentType/>
  <cp:contentStatus/>
</cp:coreProperties>
</file>